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tabRatio="837" activeTab="0"/>
  </bookViews>
  <sheets>
    <sheet name="単価抜き" sheetId="1" r:id="rId1"/>
  </sheets>
  <definedNames>
    <definedName name="_xlnm.Print_Area" localSheetId="0">'単価抜き'!$A$1:$L$64</definedName>
  </definedNames>
  <calcPr fullCalcOnLoad="1"/>
</workbook>
</file>

<file path=xl/sharedStrings.xml><?xml version="1.0" encoding="utf-8"?>
<sst xmlns="http://schemas.openxmlformats.org/spreadsheetml/2006/main" count="163" uniqueCount="109">
  <si>
    <t>件　　名</t>
  </si>
  <si>
    <t>円</t>
  </si>
  <si>
    <t>内消費税</t>
  </si>
  <si>
    <t>名　　称</t>
  </si>
  <si>
    <t>品　　種</t>
  </si>
  <si>
    <t>形状寸法</t>
  </si>
  <si>
    <t>数　　量</t>
  </si>
  <si>
    <t>単　　位</t>
  </si>
  <si>
    <t>単　　価</t>
  </si>
  <si>
    <t>金　　額</t>
  </si>
  <si>
    <t>摘　　要</t>
  </si>
  <si>
    <t>草地管理</t>
  </si>
  <si>
    <t>共通仮設費</t>
  </si>
  <si>
    <t>現場管理費</t>
  </si>
  <si>
    <t>一般管理費等</t>
  </si>
  <si>
    <t>計</t>
  </si>
  <si>
    <t>消費税相当額</t>
  </si>
  <si>
    <t>合計</t>
  </si>
  <si>
    <t>直接業務費</t>
  </si>
  <si>
    <t>純業務費</t>
  </si>
  <si>
    <t>業務原価</t>
  </si>
  <si>
    <t>設計金額</t>
  </si>
  <si>
    <t>施行場所</t>
  </si>
  <si>
    <t>施行期間</t>
  </si>
  <si>
    <t>式</t>
  </si>
  <si>
    <t>㎡</t>
  </si>
  <si>
    <t>　  (万円止)</t>
  </si>
  <si>
    <t>　 （千円止）</t>
  </si>
  <si>
    <t xml:space="preserve">  県立境川遊水地公園</t>
  </si>
  <si>
    <t>一般廃棄物処分</t>
  </si>
  <si>
    <t>ｔ</t>
  </si>
  <si>
    <t>俣野広場ゾーン堤防</t>
  </si>
  <si>
    <t>下飯田広場ゾーン堤防</t>
  </si>
  <si>
    <t>俣野自然創出ゾーン堤防</t>
  </si>
  <si>
    <t>下飯田自然創出ゾーン堤防</t>
  </si>
  <si>
    <t>述べ数量</t>
  </si>
  <si>
    <t>品　　種</t>
  </si>
  <si>
    <t>規　　格</t>
  </si>
  <si>
    <t>箇　　　所</t>
  </si>
  <si>
    <t>数　　量</t>
  </si>
  <si>
    <t>回　　数</t>
  </si>
  <si>
    <t>備　　　考</t>
  </si>
  <si>
    <t>1 回</t>
  </si>
  <si>
    <t>5月</t>
  </si>
  <si>
    <t>9月</t>
  </si>
  <si>
    <t>6月</t>
  </si>
  <si>
    <t>7月</t>
  </si>
  <si>
    <t>8月</t>
  </si>
  <si>
    <t>　 （千円止)</t>
  </si>
  <si>
    <t>広場堤防除草</t>
  </si>
  <si>
    <t>欄外記載のとおり　※２</t>
  </si>
  <si>
    <t>数  量  計  算  表</t>
  </si>
  <si>
    <t>　管理計画に基づき、公園利用者の安全で快適な利用及び自然生態に配慮した</t>
  </si>
  <si>
    <t>　草地の維持管理を行うため、公園内堤防法面の除草を実施するものである。</t>
  </si>
  <si>
    <t>一般廃棄処分</t>
  </si>
  <si>
    <t>ダンプ、トラック</t>
  </si>
  <si>
    <t>堤防</t>
  </si>
  <si>
    <t>2回</t>
  </si>
  <si>
    <t>自然堤防</t>
  </si>
  <si>
    <t>堤防
法肩法下
階段脇</t>
  </si>
  <si>
    <t>自然堤防
法肩
階段脇</t>
  </si>
  <si>
    <t>堤防（1m幅）、自然堤防（1m幅）</t>
  </si>
  <si>
    <t>4回</t>
  </si>
  <si>
    <t>機械除草（肩掛式）中密生</t>
  </si>
  <si>
    <t>5月下旬、7月中下旬、8月下旬～9月上旬実施 1m幅除草</t>
  </si>
  <si>
    <t>小計</t>
  </si>
  <si>
    <t>堤防、堤防（1m幅）</t>
  </si>
  <si>
    <t>堤防（1m幅）、自然堤防、自然堤防（1m幅）</t>
  </si>
  <si>
    <t>堤防、堤防（1m幅）、
自然堤防、自然堤防（1m幅）</t>
  </si>
  <si>
    <t>機械除草（肩掛式）密生</t>
  </si>
  <si>
    <t>3回</t>
  </si>
  <si>
    <t>回</t>
  </si>
  <si>
    <t>自然堤防除草</t>
  </si>
  <si>
    <t>目的及び　　  　委託内容</t>
  </si>
  <si>
    <t>広場堤防
　法肩園路脇除草</t>
  </si>
  <si>
    <t>自然堤防
　法肩園路脇除草</t>
  </si>
  <si>
    <t>5月下旬、6月中下旬、7月下旬～8月上旬、
9月中下旬実施 1m幅除草</t>
  </si>
  <si>
    <t>※１：緑のリサイクルを推進するため、横浜市内にあるリサイクル施設に運搬し、処理すること。</t>
  </si>
  <si>
    <t xml:space="preserve">受入れ単価　12円／㎏  </t>
  </si>
  <si>
    <t>公園～処分場    　　</t>
  </si>
  <si>
    <t>公園～処分場</t>
  </si>
  <si>
    <t>平成 27 年度　 実施設計書</t>
  </si>
  <si>
    <t>平成27年度 都市公園管理運営事業　境川遊水地公園　植物管理［草地］業務　（委託ー１）</t>
  </si>
  <si>
    <t>集草、積込、運搬（園内）</t>
  </si>
  <si>
    <t>小計①</t>
  </si>
  <si>
    <t>小計②</t>
  </si>
  <si>
    <t>小計③</t>
  </si>
  <si>
    <t>小計④</t>
  </si>
  <si>
    <t>小計①～⑤、ダンプトラック運搬、一般廃棄物処分の合計</t>
  </si>
  <si>
    <t>指定処理施設　※１
2,560+840</t>
  </si>
  <si>
    <t>指定処理施設　※１
13646+2560</t>
  </si>
  <si>
    <t>指定処理施設　※１
2560/2+840</t>
  </si>
  <si>
    <t>広場堤防：2回  （1m幅区分を除く）
法面除草の為、機械除草作業は2割5分増しとする</t>
  </si>
  <si>
    <t>自然堤防：1回 （1m幅指定を除く）
法面除草の為、機械除草作業は2割5分増しとする</t>
  </si>
  <si>
    <t>広場堤防1m幅：4回除草    
法肩園路際は歩行者が多い為、機械除草作業は2割増しとする</t>
  </si>
  <si>
    <t>自然堤防1m幅：3回除草　  
法肩園路際は歩行者が多い為、機械除草作業は2割増しとする</t>
  </si>
  <si>
    <t>機械除草　　　　（肩掛式）</t>
  </si>
  <si>
    <t>ダンプトラック（2t積運搬）</t>
  </si>
  <si>
    <t>指定処理施設*1　往復2h
昨年度実績1,012kg/回　71ｔ÷1.012ｔ=70.15≒71回</t>
  </si>
  <si>
    <t>堤防法肩、法下、階段脇の1㎡幅の除草の他、残りの箇所を植生を考慮しながら60％程を除草して数量を調整 8月下旬～9月上旬実施
俣野3,100×0.6　　下飯田14,440×0.6</t>
  </si>
  <si>
    <t>指定処理施設　※１
2560/2+10524/2+840/2</t>
  </si>
  <si>
    <t>指定処理施設　※１
13646+2560+10524/2+840/2</t>
  </si>
  <si>
    <t>※２：26年度処分量実績により㎡当たりの処分量を換算　　（堤防除草分77,910kg）÷（堤防除草述べ数量　53,766㎡）≒1.4kg/㎡（小数点第二位以下切り捨て）
　　　除伐樹木1本当たりの重量　１㎏</t>
  </si>
  <si>
    <t>　　　27年度除草述べ面積　50,576㎡×1.4kg/㎡＝70,806.4kg 　≒71,000kg＝71ｔ</t>
  </si>
  <si>
    <t>注意：各回、各所の刈り残す場所については、公園担当者の指示をうけること。また、実施時期は公園担当者の指示で変更する場合がある。</t>
  </si>
  <si>
    <t>全面積7,060×0.7
6月中下旬、9月中下旬実施</t>
  </si>
  <si>
    <t>全面積10,880×0.8
6月中下旬、9月中下旬実施</t>
  </si>
  <si>
    <t xml:space="preserve">    平成２７年　５月２２日から</t>
  </si>
  <si>
    <t>　　平成２７年１１月　５日まで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</si>
</sst>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.000"/>
    <numFmt numFmtId="183" formatCode="0.0000"/>
    <numFmt numFmtId="184" formatCode="0.00_);[Red]\(0.00\)"/>
    <numFmt numFmtId="185" formatCode="#,##0.000;[Red]\-#,##0.000"/>
    <numFmt numFmtId="186" formatCode="@&quot; cm&quot;"/>
    <numFmt numFmtId="187" formatCode="0.0_ "/>
    <numFmt numFmtId="188" formatCode="#,##0.00_ ;[Red]\-#,##0.00\ "/>
    <numFmt numFmtId="189" formatCode="#,##0.0_ ;[Red]\-#,##0.0\ "/>
    <numFmt numFmtId="190" formatCode="0_);[Red]\(0\)"/>
    <numFmt numFmtId="191" formatCode="#,##0_ ;[Red]\-#,##0\ "/>
    <numFmt numFmtId="192" formatCode="#,##0_);\(#,##0\)"/>
    <numFmt numFmtId="193" formatCode="#,##0.00_);[Red]\(#,##0.00\)"/>
    <numFmt numFmtId="194" formatCode="#,##0_);[Red]\(#,##0\)"/>
    <numFmt numFmtId="195" formatCode="0.000_);[Red]\(0.000\)"/>
    <numFmt numFmtId="196" formatCode="#,##0.0_);[Red]\(#,##0.0\)"/>
    <numFmt numFmtId="197" formatCode="#,##0.0_ "/>
    <numFmt numFmtId="198" formatCode="#,##0_ "/>
    <numFmt numFmtId="199" formatCode="#,##0.0_);\(#,##0.0\)"/>
    <numFmt numFmtId="200" formatCode="[&lt;=999]000;[&lt;=9999]000\-00;000\-0000"/>
    <numFmt numFmtId="201" formatCode="#,##0.0"/>
    <numFmt numFmtId="202" formatCode="&quot;¥&quot;#,##0_);[Red]\(&quot;¥&quot;#,##0\)"/>
    <numFmt numFmtId="203" formatCode="[$€-2]\ #,##0.00_);[Red]\([$€-2]\ #,##0.00\)"/>
    <numFmt numFmtId="204" formatCode="#,##0.000_);[Red]\(#,##0.000\)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10"/>
      <color theme="1"/>
      <name val="ＭＳ 明朝"/>
      <family val="1"/>
    </font>
    <font>
      <sz val="11"/>
      <color theme="1"/>
      <name val="ＭＳ Ｐ明朝"/>
      <family val="1"/>
    </font>
    <font>
      <sz val="8"/>
      <color theme="1"/>
      <name val="ＭＳ 明朝"/>
      <family val="1"/>
    </font>
    <font>
      <b/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vertical="center" wrapText="1"/>
    </xf>
    <xf numFmtId="38" fontId="50" fillId="0" borderId="10" xfId="0" applyNumberFormat="1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shrinkToFit="1"/>
    </xf>
    <xf numFmtId="0" fontId="50" fillId="0" borderId="0" xfId="0" applyFont="1" applyFill="1" applyBorder="1" applyAlignment="1">
      <alignment vertical="center" shrinkToFit="1"/>
    </xf>
    <xf numFmtId="181" fontId="50" fillId="0" borderId="0" xfId="49" applyNumberFormat="1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center" vertical="center" shrinkToFit="1"/>
    </xf>
    <xf numFmtId="38" fontId="50" fillId="0" borderId="0" xfId="49" applyFont="1" applyFill="1" applyBorder="1" applyAlignment="1">
      <alignment vertical="center" shrinkToFit="1"/>
    </xf>
    <xf numFmtId="193" fontId="50" fillId="0" borderId="10" xfId="49" applyNumberFormat="1" applyFont="1" applyFill="1" applyBorder="1" applyAlignment="1">
      <alignment horizontal="right" vertical="center" shrinkToFit="1"/>
    </xf>
    <xf numFmtId="0" fontId="52" fillId="0" borderId="1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38" fontId="50" fillId="0" borderId="12" xfId="0" applyNumberFormat="1" applyFont="1" applyBorder="1" applyAlignment="1">
      <alignment horizontal="right" vertical="center"/>
    </xf>
    <xf numFmtId="0" fontId="52" fillId="0" borderId="14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52" fillId="0" borderId="15" xfId="0" applyFont="1" applyBorder="1" applyAlignment="1">
      <alignment vertical="center" shrinkToFit="1"/>
    </xf>
    <xf numFmtId="0" fontId="50" fillId="0" borderId="16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left" vertical="center" shrinkToFit="1"/>
    </xf>
    <xf numFmtId="0" fontId="52" fillId="0" borderId="0" xfId="0" applyFont="1" applyBorder="1" applyAlignment="1">
      <alignment horizontal="left" vertical="center" shrinkToFit="1"/>
    </xf>
    <xf numFmtId="0" fontId="52" fillId="0" borderId="15" xfId="0" applyFont="1" applyBorder="1" applyAlignment="1">
      <alignment horizontal="left" vertical="center" shrinkToFit="1"/>
    </xf>
    <xf numFmtId="0" fontId="52" fillId="0" borderId="11" xfId="0" applyFont="1" applyBorder="1" applyAlignment="1">
      <alignment horizontal="center" vertical="center"/>
    </xf>
    <xf numFmtId="38" fontId="50" fillId="0" borderId="12" xfId="49" applyNumberFormat="1" applyFont="1" applyFill="1" applyBorder="1" applyAlignment="1">
      <alignment horizontal="right" vertical="center" shrinkToFit="1"/>
    </xf>
    <xf numFmtId="38" fontId="50" fillId="0" borderId="11" xfId="0" applyNumberFormat="1" applyFont="1" applyFill="1" applyBorder="1" applyAlignment="1">
      <alignment vertical="center" wrapText="1"/>
    </xf>
    <xf numFmtId="38" fontId="50" fillId="0" borderId="16" xfId="0" applyNumberFormat="1" applyFont="1" applyFill="1" applyBorder="1" applyAlignment="1">
      <alignment vertical="center" wrapText="1"/>
    </xf>
    <xf numFmtId="194" fontId="50" fillId="0" borderId="10" xfId="49" applyNumberFormat="1" applyFont="1" applyFill="1" applyBorder="1" applyAlignment="1">
      <alignment horizontal="right" vertical="center" shrinkToFit="1"/>
    </xf>
    <xf numFmtId="38" fontId="50" fillId="0" borderId="10" xfId="49" applyFont="1" applyFill="1" applyBorder="1" applyAlignment="1">
      <alignment vertical="center"/>
    </xf>
    <xf numFmtId="0" fontId="50" fillId="0" borderId="17" xfId="0" applyFont="1" applyFill="1" applyBorder="1" applyAlignment="1">
      <alignment vertical="center" shrinkToFit="1"/>
    </xf>
    <xf numFmtId="0" fontId="50" fillId="0" borderId="13" xfId="0" applyFont="1" applyFill="1" applyBorder="1" applyAlignment="1">
      <alignment vertical="center" shrinkToFit="1"/>
    </xf>
    <xf numFmtId="0" fontId="50" fillId="0" borderId="10" xfId="0" applyFont="1" applyFill="1" applyBorder="1" applyAlignment="1">
      <alignment vertical="center" shrinkToFit="1"/>
    </xf>
    <xf numFmtId="0" fontId="50" fillId="0" borderId="17" xfId="0" applyFont="1" applyFill="1" applyBorder="1" applyAlignment="1">
      <alignment horizontal="left" vertical="center" shrinkToFit="1"/>
    </xf>
    <xf numFmtId="0" fontId="50" fillId="0" borderId="13" xfId="0" applyFont="1" applyFill="1" applyBorder="1" applyAlignment="1">
      <alignment horizontal="left" vertical="center" shrinkToFit="1"/>
    </xf>
    <xf numFmtId="0" fontId="50" fillId="0" borderId="18" xfId="0" applyFont="1" applyFill="1" applyBorder="1" applyAlignment="1">
      <alignment horizontal="left" vertical="center" shrinkToFit="1"/>
    </xf>
    <xf numFmtId="194" fontId="50" fillId="0" borderId="0" xfId="49" applyNumberFormat="1" applyFont="1" applyFill="1" applyBorder="1" applyAlignment="1">
      <alignment horizontal="right" vertical="center" shrinkToFit="1"/>
    </xf>
    <xf numFmtId="38" fontId="50" fillId="0" borderId="0" xfId="49" applyFont="1" applyFill="1" applyBorder="1" applyAlignment="1">
      <alignment vertical="center"/>
    </xf>
    <xf numFmtId="38" fontId="50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3" fontId="50" fillId="0" borderId="11" xfId="0" applyNumberFormat="1" applyFont="1" applyFill="1" applyBorder="1" applyAlignment="1">
      <alignment horizontal="right" vertical="center"/>
    </xf>
    <xf numFmtId="0" fontId="50" fillId="0" borderId="19" xfId="0" applyFont="1" applyFill="1" applyBorder="1" applyAlignment="1">
      <alignment horizontal="center" vertical="center"/>
    </xf>
    <xf numFmtId="3" fontId="50" fillId="0" borderId="19" xfId="0" applyNumberFormat="1" applyFont="1" applyFill="1" applyBorder="1" applyAlignment="1">
      <alignment vertical="center" wrapText="1"/>
    </xf>
    <xf numFmtId="3" fontId="50" fillId="0" borderId="19" xfId="0" applyNumberFormat="1" applyFont="1" applyFill="1" applyBorder="1" applyAlignment="1">
      <alignment vertical="center" shrinkToFit="1"/>
    </xf>
    <xf numFmtId="3" fontId="50" fillId="0" borderId="12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vertical="center" shrinkToFit="1"/>
    </xf>
    <xf numFmtId="0" fontId="53" fillId="0" borderId="14" xfId="0" applyFont="1" applyFill="1" applyBorder="1" applyAlignment="1">
      <alignment horizontal="left" vertical="center" shrinkToFit="1"/>
    </xf>
    <xf numFmtId="0" fontId="54" fillId="0" borderId="0" xfId="0" applyFont="1" applyFill="1" applyBorder="1" applyAlignment="1">
      <alignment horizontal="left" vertical="center" shrinkToFit="1"/>
    </xf>
    <xf numFmtId="0" fontId="54" fillId="0" borderId="15" xfId="0" applyFont="1" applyFill="1" applyBorder="1" applyAlignment="1">
      <alignment horizontal="left" vertical="center" shrinkToFit="1"/>
    </xf>
    <xf numFmtId="3" fontId="50" fillId="0" borderId="20" xfId="0" applyNumberFormat="1" applyFont="1" applyFill="1" applyBorder="1" applyAlignment="1">
      <alignment horizontal="right" vertical="center" wrapText="1"/>
    </xf>
    <xf numFmtId="3" fontId="50" fillId="0" borderId="20" xfId="0" applyNumberFormat="1" applyFont="1" applyFill="1" applyBorder="1" applyAlignment="1">
      <alignment vertical="center" shrinkToFit="1"/>
    </xf>
    <xf numFmtId="3" fontId="50" fillId="0" borderId="19" xfId="0" applyNumberFormat="1" applyFont="1" applyFill="1" applyBorder="1" applyAlignment="1">
      <alignment horizontal="right" vertical="center" wrapText="1"/>
    </xf>
    <xf numFmtId="3" fontId="50" fillId="0" borderId="16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shrinkToFit="1"/>
    </xf>
    <xf numFmtId="0" fontId="50" fillId="0" borderId="17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center" vertical="center"/>
    </xf>
    <xf numFmtId="3" fontId="50" fillId="0" borderId="20" xfId="49" applyNumberFormat="1" applyFont="1" applyFill="1" applyBorder="1" applyAlignment="1">
      <alignment vertical="center"/>
    </xf>
    <xf numFmtId="3" fontId="50" fillId="0" borderId="12" xfId="49" applyNumberFormat="1" applyFont="1" applyFill="1" applyBorder="1" applyAlignment="1">
      <alignment vertical="center"/>
    </xf>
    <xf numFmtId="3" fontId="50" fillId="0" borderId="10" xfId="0" applyNumberFormat="1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vertical="center" shrinkToFit="1"/>
    </xf>
    <xf numFmtId="0" fontId="55" fillId="0" borderId="14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3" fontId="50" fillId="0" borderId="19" xfId="49" applyNumberFormat="1" applyFont="1" applyFill="1" applyBorder="1" applyAlignment="1">
      <alignment vertical="center"/>
    </xf>
    <xf numFmtId="3" fontId="50" fillId="0" borderId="10" xfId="49" applyNumberFormat="1" applyFont="1" applyFill="1" applyBorder="1" applyAlignment="1">
      <alignment vertical="center"/>
    </xf>
    <xf numFmtId="3" fontId="50" fillId="0" borderId="21" xfId="49" applyNumberFormat="1" applyFont="1" applyFill="1" applyBorder="1" applyAlignment="1">
      <alignment vertical="center"/>
    </xf>
    <xf numFmtId="38" fontId="50" fillId="0" borderId="21" xfId="0" applyNumberFormat="1" applyFont="1" applyFill="1" applyBorder="1" applyAlignment="1">
      <alignment vertical="center" wrapText="1"/>
    </xf>
    <xf numFmtId="0" fontId="50" fillId="0" borderId="17" xfId="0" applyFont="1" applyBorder="1" applyAlignment="1">
      <alignment horizontal="left" vertical="center" shrinkToFit="1"/>
    </xf>
    <xf numFmtId="0" fontId="50" fillId="0" borderId="18" xfId="0" applyFont="1" applyBorder="1" applyAlignment="1">
      <alignment horizontal="left" vertical="center" shrinkToFit="1"/>
    </xf>
    <xf numFmtId="0" fontId="50" fillId="0" borderId="13" xfId="0" applyFont="1" applyBorder="1" applyAlignment="1">
      <alignment horizontal="left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shrinkToFit="1"/>
    </xf>
    <xf numFmtId="38" fontId="50" fillId="0" borderId="21" xfId="49" applyFont="1" applyFill="1" applyBorder="1" applyAlignment="1">
      <alignment vertical="center"/>
    </xf>
    <xf numFmtId="38" fontId="50" fillId="0" borderId="21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right" vertical="center" shrinkToFit="1"/>
    </xf>
    <xf numFmtId="0" fontId="52" fillId="0" borderId="13" xfId="0" applyFont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3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23" xfId="0" applyFont="1" applyFill="1" applyBorder="1" applyAlignment="1">
      <alignment horizontal="left" vertical="center" shrinkToFit="1"/>
    </xf>
    <xf numFmtId="0" fontId="52" fillId="0" borderId="24" xfId="0" applyFont="1" applyBorder="1" applyAlignment="1">
      <alignment horizontal="left" vertical="center" shrinkToFit="1"/>
    </xf>
    <xf numFmtId="0" fontId="52" fillId="0" borderId="22" xfId="0" applyFont="1" applyBorder="1" applyAlignment="1">
      <alignment horizontal="left" vertical="center" shrinkToFit="1"/>
    </xf>
    <xf numFmtId="0" fontId="51" fillId="0" borderId="23" xfId="0" applyFont="1" applyFill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11" xfId="0" applyFont="1" applyFill="1" applyBorder="1" applyAlignment="1">
      <alignment vertical="center" shrinkToFit="1"/>
    </xf>
    <xf numFmtId="0" fontId="50" fillId="0" borderId="11" xfId="0" applyFont="1" applyBorder="1" applyAlignment="1">
      <alignment vertical="center" shrinkToFit="1"/>
    </xf>
    <xf numFmtId="0" fontId="50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5" xfId="0" applyFont="1" applyBorder="1" applyAlignment="1">
      <alignment/>
    </xf>
    <xf numFmtId="0" fontId="50" fillId="0" borderId="14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1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/>
    </xf>
    <xf numFmtId="0" fontId="52" fillId="0" borderId="26" xfId="0" applyFont="1" applyBorder="1" applyAlignment="1">
      <alignment/>
    </xf>
    <xf numFmtId="0" fontId="52" fillId="0" borderId="27" xfId="0" applyFont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shrinkToFit="1"/>
    </xf>
    <xf numFmtId="0" fontId="50" fillId="0" borderId="10" xfId="0" applyFont="1" applyBorder="1" applyAlignment="1">
      <alignment vertical="center" shrinkToFit="1"/>
    </xf>
    <xf numFmtId="0" fontId="50" fillId="0" borderId="11" xfId="0" applyFont="1" applyFill="1" applyBorder="1" applyAlignment="1">
      <alignment horizontal="left" vertical="center" shrinkToFit="1"/>
    </xf>
    <xf numFmtId="0" fontId="50" fillId="0" borderId="16" xfId="0" applyFont="1" applyFill="1" applyBorder="1" applyAlignment="1">
      <alignment horizontal="left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left" vertical="center" wrapText="1" shrinkToFit="1"/>
    </xf>
    <xf numFmtId="0" fontId="57" fillId="0" borderId="23" xfId="0" applyFont="1" applyBorder="1" applyAlignment="1">
      <alignment horizontal="left" vertical="center" wrapText="1" shrinkToFit="1"/>
    </xf>
    <xf numFmtId="0" fontId="57" fillId="0" borderId="24" xfId="0" applyFont="1" applyBorder="1" applyAlignment="1">
      <alignment horizontal="left" vertical="center" shrinkToFit="1"/>
    </xf>
    <xf numFmtId="0" fontId="57" fillId="0" borderId="22" xfId="0" applyFont="1" applyBorder="1" applyAlignment="1">
      <alignment horizontal="left" vertical="center" shrinkToFit="1"/>
    </xf>
    <xf numFmtId="0" fontId="57" fillId="0" borderId="25" xfId="0" applyFont="1" applyBorder="1" applyAlignment="1">
      <alignment horizontal="left" vertical="center" shrinkToFit="1"/>
    </xf>
    <xf numFmtId="0" fontId="57" fillId="0" borderId="26" xfId="0" applyFont="1" applyBorder="1" applyAlignment="1">
      <alignment horizontal="left" vertical="center" shrinkToFit="1"/>
    </xf>
    <xf numFmtId="0" fontId="57" fillId="0" borderId="27" xfId="0" applyFont="1" applyBorder="1" applyAlignment="1">
      <alignment horizontal="left" vertical="center" shrinkToFit="1"/>
    </xf>
    <xf numFmtId="0" fontId="57" fillId="0" borderId="23" xfId="0" applyFont="1" applyFill="1" applyBorder="1" applyAlignment="1">
      <alignment vertical="center" wrapText="1" shrinkToFit="1"/>
    </xf>
    <xf numFmtId="0" fontId="57" fillId="0" borderId="24" xfId="0" applyFont="1" applyBorder="1" applyAlignment="1">
      <alignment vertical="center" shrinkToFit="1"/>
    </xf>
    <xf numFmtId="0" fontId="57" fillId="0" borderId="22" xfId="0" applyFont="1" applyBorder="1" applyAlignment="1">
      <alignment vertical="center" shrinkToFit="1"/>
    </xf>
    <xf numFmtId="0" fontId="57" fillId="0" borderId="25" xfId="0" applyFont="1" applyBorder="1" applyAlignment="1">
      <alignment vertical="center" shrinkToFit="1"/>
    </xf>
    <xf numFmtId="0" fontId="57" fillId="0" borderId="26" xfId="0" applyFont="1" applyBorder="1" applyAlignment="1">
      <alignment vertical="center" shrinkToFit="1"/>
    </xf>
    <xf numFmtId="0" fontId="57" fillId="0" borderId="27" xfId="0" applyFont="1" applyBorder="1" applyAlignment="1">
      <alignment vertical="center" shrinkToFit="1"/>
    </xf>
    <xf numFmtId="0" fontId="55" fillId="0" borderId="23" xfId="0" applyFont="1" applyFill="1" applyBorder="1" applyAlignment="1">
      <alignment horizontal="left" vertical="center" wrapText="1" shrinkToFit="1"/>
    </xf>
    <xf numFmtId="0" fontId="55" fillId="0" borderId="24" xfId="0" applyFont="1" applyFill="1" applyBorder="1" applyAlignment="1">
      <alignment horizontal="left" vertical="center" shrinkToFit="1"/>
    </xf>
    <xf numFmtId="0" fontId="55" fillId="0" borderId="22" xfId="0" applyFont="1" applyFill="1" applyBorder="1" applyAlignment="1">
      <alignment horizontal="left" vertical="center" shrinkToFit="1"/>
    </xf>
    <xf numFmtId="0" fontId="55" fillId="0" borderId="25" xfId="0" applyFont="1" applyFill="1" applyBorder="1" applyAlignment="1">
      <alignment horizontal="left" vertical="center" shrinkToFit="1"/>
    </xf>
    <xf numFmtId="0" fontId="55" fillId="0" borderId="26" xfId="0" applyFont="1" applyFill="1" applyBorder="1" applyAlignment="1">
      <alignment horizontal="left" vertical="center" shrinkToFit="1"/>
    </xf>
    <xf numFmtId="0" fontId="55" fillId="0" borderId="27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 shrinkToFit="1"/>
    </xf>
    <xf numFmtId="0" fontId="50" fillId="0" borderId="25" xfId="0" applyFont="1" applyFill="1" applyBorder="1" applyAlignment="1">
      <alignment horizontal="center" vertical="center" shrinkToFit="1"/>
    </xf>
    <xf numFmtId="0" fontId="50" fillId="0" borderId="27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vertical="center" shrinkToFit="1"/>
    </xf>
    <xf numFmtId="0" fontId="50" fillId="0" borderId="24" xfId="0" applyFont="1" applyBorder="1" applyAlignment="1">
      <alignment vertical="center" shrinkToFit="1"/>
    </xf>
    <xf numFmtId="0" fontId="50" fillId="0" borderId="22" xfId="0" applyFont="1" applyBorder="1" applyAlignment="1">
      <alignment vertical="center" shrinkToFit="1"/>
    </xf>
    <xf numFmtId="0" fontId="50" fillId="0" borderId="25" xfId="0" applyFont="1" applyBorder="1" applyAlignment="1">
      <alignment vertical="center" shrinkToFit="1"/>
    </xf>
    <xf numFmtId="0" fontId="50" fillId="0" borderId="26" xfId="0" applyFont="1" applyBorder="1" applyAlignment="1">
      <alignment vertical="center" shrinkToFit="1"/>
    </xf>
    <xf numFmtId="0" fontId="50" fillId="0" borderId="27" xfId="0" applyFont="1" applyBorder="1" applyAlignment="1">
      <alignment vertical="center" shrinkToFit="1"/>
    </xf>
    <xf numFmtId="0" fontId="50" fillId="0" borderId="25" xfId="0" applyFont="1" applyFill="1" applyBorder="1" applyAlignment="1">
      <alignment vertical="center" shrinkToFit="1"/>
    </xf>
    <xf numFmtId="0" fontId="52" fillId="0" borderId="27" xfId="0" applyFont="1" applyBorder="1" applyAlignment="1">
      <alignment vertical="center" shrinkToFit="1"/>
    </xf>
    <xf numFmtId="0" fontId="50" fillId="0" borderId="24" xfId="0" applyFont="1" applyFill="1" applyBorder="1" applyAlignment="1">
      <alignment vertical="center" shrinkToFit="1"/>
    </xf>
    <xf numFmtId="0" fontId="50" fillId="0" borderId="22" xfId="0" applyFont="1" applyFill="1" applyBorder="1" applyAlignment="1">
      <alignment vertical="center" shrinkToFit="1"/>
    </xf>
    <xf numFmtId="0" fontId="50" fillId="0" borderId="26" xfId="0" applyFont="1" applyFill="1" applyBorder="1" applyAlignment="1">
      <alignment vertical="center" shrinkToFit="1"/>
    </xf>
    <xf numFmtId="0" fontId="50" fillId="0" borderId="27" xfId="0" applyFont="1" applyFill="1" applyBorder="1" applyAlignment="1">
      <alignment vertical="center" shrinkToFit="1"/>
    </xf>
    <xf numFmtId="0" fontId="52" fillId="0" borderId="22" xfId="0" applyFont="1" applyBorder="1" applyAlignment="1">
      <alignment vertical="center" shrinkToFit="1"/>
    </xf>
    <xf numFmtId="0" fontId="58" fillId="0" borderId="26" xfId="0" applyFont="1" applyFill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Fill="1" applyBorder="1" applyAlignment="1">
      <alignment horizontal="left" vertical="center" shrinkToFit="1"/>
    </xf>
    <xf numFmtId="0" fontId="50" fillId="0" borderId="17" xfId="0" applyFont="1" applyFill="1" applyBorder="1" applyAlignment="1">
      <alignment horizontal="left" vertical="center" shrinkToFit="1"/>
    </xf>
    <xf numFmtId="0" fontId="50" fillId="0" borderId="13" xfId="0" applyFont="1" applyFill="1" applyBorder="1" applyAlignment="1">
      <alignment horizontal="left" vertical="center" shrinkToFit="1"/>
    </xf>
    <xf numFmtId="0" fontId="50" fillId="0" borderId="18" xfId="0" applyFont="1" applyBorder="1" applyAlignment="1">
      <alignment horizontal="left" vertical="center" shrinkToFit="1"/>
    </xf>
    <xf numFmtId="0" fontId="50" fillId="0" borderId="13" xfId="0" applyFont="1" applyBorder="1" applyAlignment="1">
      <alignment horizontal="left" vertical="center" shrinkToFit="1"/>
    </xf>
    <xf numFmtId="0" fontId="50" fillId="0" borderId="17" xfId="0" applyFont="1" applyFill="1" applyBorder="1" applyAlignment="1">
      <alignment vertical="center" shrinkToFit="1"/>
    </xf>
    <xf numFmtId="0" fontId="50" fillId="0" borderId="18" xfId="0" applyFont="1" applyFill="1" applyBorder="1" applyAlignment="1">
      <alignment vertical="center" shrinkToFit="1"/>
    </xf>
    <xf numFmtId="0" fontId="50" fillId="0" borderId="13" xfId="0" applyFont="1" applyFill="1" applyBorder="1" applyAlignment="1">
      <alignment vertical="center" shrinkToFit="1"/>
    </xf>
    <xf numFmtId="0" fontId="56" fillId="0" borderId="17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left" vertical="center"/>
    </xf>
    <xf numFmtId="0" fontId="52" fillId="0" borderId="18" xfId="0" applyFont="1" applyBorder="1" applyAlignment="1">
      <alignment vertical="center" shrinkToFit="1"/>
    </xf>
    <xf numFmtId="0" fontId="52" fillId="0" borderId="13" xfId="0" applyFont="1" applyBorder="1" applyAlignment="1">
      <alignment vertical="center" shrinkToFit="1"/>
    </xf>
    <xf numFmtId="0" fontId="59" fillId="0" borderId="0" xfId="0" applyFont="1" applyFill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28" xfId="0" applyFont="1" applyFill="1" applyBorder="1" applyAlignment="1">
      <alignment horizontal="left" vertical="center" wrapText="1" shrinkToFit="1"/>
    </xf>
    <xf numFmtId="0" fontId="53" fillId="0" borderId="29" xfId="0" applyFont="1" applyFill="1" applyBorder="1" applyAlignment="1">
      <alignment horizontal="left" vertical="center" wrapText="1" shrinkToFit="1"/>
    </xf>
    <xf numFmtId="0" fontId="53" fillId="0" borderId="30" xfId="0" applyFont="1" applyFill="1" applyBorder="1" applyAlignment="1">
      <alignment horizontal="left" vertical="center" wrapText="1" shrinkToFit="1"/>
    </xf>
    <xf numFmtId="0" fontId="60" fillId="0" borderId="31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left" vertical="center"/>
    </xf>
    <xf numFmtId="0" fontId="53" fillId="0" borderId="31" xfId="0" applyFont="1" applyFill="1" applyBorder="1" applyAlignment="1">
      <alignment horizontal="left" vertical="center" wrapText="1" shrinkToFit="1"/>
    </xf>
    <xf numFmtId="0" fontId="53" fillId="0" borderId="33" xfId="0" applyFont="1" applyFill="1" applyBorder="1" applyAlignment="1">
      <alignment horizontal="left" vertical="center" wrapText="1" shrinkToFit="1"/>
    </xf>
    <xf numFmtId="0" fontId="53" fillId="0" borderId="32" xfId="0" applyFont="1" applyFill="1" applyBorder="1" applyAlignment="1">
      <alignment horizontal="left" vertical="center" wrapText="1" shrinkToFit="1"/>
    </xf>
    <xf numFmtId="0" fontId="50" fillId="0" borderId="2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2" fillId="0" borderId="25" xfId="0" applyFont="1" applyBorder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left" vertical="center" shrinkToFit="1"/>
    </xf>
    <xf numFmtId="0" fontId="54" fillId="0" borderId="30" xfId="0" applyFont="1" applyFill="1" applyBorder="1" applyAlignment="1">
      <alignment horizontal="left" vertical="center" shrinkToFi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shrinkToFit="1"/>
    </xf>
    <xf numFmtId="0" fontId="56" fillId="0" borderId="16" xfId="0" applyFont="1" applyFill="1" applyBorder="1" applyAlignment="1">
      <alignment horizontal="center" vertical="center" shrinkToFit="1"/>
    </xf>
    <xf numFmtId="0" fontId="56" fillId="0" borderId="28" xfId="0" applyFont="1" applyFill="1" applyBorder="1" applyAlignment="1">
      <alignment horizontal="left" vertical="center" shrinkToFit="1"/>
    </xf>
    <xf numFmtId="0" fontId="56" fillId="0" borderId="30" xfId="0" applyFont="1" applyFill="1" applyBorder="1" applyAlignment="1">
      <alignment horizontal="left" vertical="center" shrinkToFit="1"/>
    </xf>
    <xf numFmtId="0" fontId="53" fillId="0" borderId="23" xfId="0" applyFont="1" applyFill="1" applyBorder="1" applyAlignment="1">
      <alignment horizontal="left" vertical="top" wrapText="1"/>
    </xf>
    <xf numFmtId="0" fontId="55" fillId="0" borderId="24" xfId="0" applyFont="1" applyFill="1" applyBorder="1" applyAlignment="1">
      <alignment horizontal="left" vertical="top" wrapText="1"/>
    </xf>
    <xf numFmtId="0" fontId="55" fillId="0" borderId="22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0" fontId="55" fillId="0" borderId="26" xfId="0" applyFont="1" applyFill="1" applyBorder="1" applyAlignment="1">
      <alignment horizontal="left" vertical="top" wrapText="1"/>
    </xf>
    <xf numFmtId="0" fontId="55" fillId="0" borderId="27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center" shrinkToFit="1"/>
    </xf>
    <xf numFmtId="0" fontId="56" fillId="0" borderId="27" xfId="0" applyFont="1" applyFill="1" applyBorder="1" applyAlignment="1">
      <alignment horizontal="left" vertical="center" shrinkToFit="1"/>
    </xf>
    <xf numFmtId="0" fontId="50" fillId="0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6" fillId="0" borderId="17" xfId="0" applyFont="1" applyFill="1" applyBorder="1" applyAlignment="1">
      <alignment vertical="center" shrinkToFit="1"/>
    </xf>
    <xf numFmtId="0" fontId="56" fillId="0" borderId="13" xfId="0" applyFont="1" applyBorder="1" applyAlignment="1">
      <alignment vertical="center" shrinkToFit="1"/>
    </xf>
    <xf numFmtId="0" fontId="53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6" fillId="0" borderId="17" xfId="0" applyFont="1" applyBorder="1" applyAlignment="1">
      <alignment horizontal="center" vertical="center" shrinkToFit="1"/>
    </xf>
    <xf numFmtId="0" fontId="56" fillId="0" borderId="18" xfId="0" applyFont="1" applyBorder="1" applyAlignment="1">
      <alignment vertical="center" shrinkToFit="1"/>
    </xf>
    <xf numFmtId="0" fontId="50" fillId="0" borderId="17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6" fillId="0" borderId="18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 shrinkToFit="1"/>
    </xf>
    <xf numFmtId="0" fontId="52" fillId="0" borderId="17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61" fillId="0" borderId="17" xfId="0" applyFont="1" applyFill="1" applyBorder="1" applyAlignment="1">
      <alignment vertical="center" wrapText="1" shrinkToFit="1"/>
    </xf>
    <xf numFmtId="0" fontId="61" fillId="0" borderId="13" xfId="0" applyFont="1" applyBorder="1" applyAlignment="1">
      <alignment vertical="center" shrinkToFit="1"/>
    </xf>
    <xf numFmtId="38" fontId="50" fillId="0" borderId="11" xfId="0" applyNumberFormat="1" applyFont="1" applyBorder="1" applyAlignment="1">
      <alignment horizontal="right" vertical="center"/>
    </xf>
    <xf numFmtId="38" fontId="50" fillId="0" borderId="16" xfId="0" applyNumberFormat="1" applyFont="1" applyBorder="1" applyAlignment="1">
      <alignment horizontal="right" vertical="center"/>
    </xf>
    <xf numFmtId="0" fontId="50" fillId="0" borderId="23" xfId="0" applyFont="1" applyFill="1" applyBorder="1" applyAlignment="1">
      <alignment vertical="center" wrapText="1" shrinkToFit="1"/>
    </xf>
    <xf numFmtId="0" fontId="50" fillId="0" borderId="12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38" fontId="50" fillId="0" borderId="11" xfId="49" applyNumberFormat="1" applyFont="1" applyFill="1" applyBorder="1" applyAlignment="1">
      <alignment horizontal="right" vertical="center" shrinkToFit="1"/>
    </xf>
    <xf numFmtId="38" fontId="50" fillId="0" borderId="16" xfId="49" applyNumberFormat="1" applyFont="1" applyFill="1" applyBorder="1" applyAlignment="1">
      <alignment horizontal="right" vertical="center" shrinkToFit="1"/>
    </xf>
    <xf numFmtId="0" fontId="50" fillId="0" borderId="11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2" fillId="0" borderId="25" xfId="0" applyFont="1" applyBorder="1" applyAlignment="1">
      <alignment vertical="center" shrinkToFit="1"/>
    </xf>
    <xf numFmtId="0" fontId="52" fillId="0" borderId="16" xfId="0" applyFont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left" vertical="center" wrapText="1"/>
    </xf>
    <xf numFmtId="0" fontId="54" fillId="0" borderId="33" xfId="0" applyFont="1" applyFill="1" applyBorder="1" applyAlignment="1">
      <alignment horizontal="left" vertical="center" wrapText="1"/>
    </xf>
    <xf numFmtId="0" fontId="54" fillId="0" borderId="32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80" zoomScaleNormal="80" zoomScaleSheetLayoutView="80" zoomScalePageLayoutView="0" workbookViewId="0" topLeftCell="A1">
      <selection activeCell="A1" sqref="A1:L1"/>
    </sheetView>
  </sheetViews>
  <sheetFormatPr defaultColWidth="9.00390625" defaultRowHeight="13.5"/>
  <cols>
    <col min="1" max="1" width="16.375" style="1" customWidth="1"/>
    <col min="2" max="2" width="17.00390625" style="1" customWidth="1"/>
    <col min="3" max="3" width="11.00390625" style="1" customWidth="1"/>
    <col min="4" max="4" width="15.375" style="1" customWidth="1"/>
    <col min="5" max="5" width="11.25390625" style="1" customWidth="1"/>
    <col min="6" max="6" width="11.125" style="1" customWidth="1"/>
    <col min="7" max="7" width="11.25390625" style="1" customWidth="1"/>
    <col min="8" max="8" width="12.00390625" style="1" customWidth="1"/>
    <col min="9" max="9" width="12.125" style="1" customWidth="1"/>
    <col min="10" max="10" width="11.375" style="1" customWidth="1"/>
    <col min="11" max="11" width="11.00390625" style="1" customWidth="1"/>
    <col min="12" max="12" width="11.125" style="1" customWidth="1"/>
    <col min="13" max="16384" width="9.00390625" style="1" customWidth="1"/>
  </cols>
  <sheetData>
    <row r="1" spans="1:12" ht="66.75" customHeight="1">
      <c r="A1" s="170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3.25" customHeight="1">
      <c r="A2" s="8" t="s">
        <v>0</v>
      </c>
      <c r="B2" s="98" t="s">
        <v>82</v>
      </c>
      <c r="C2" s="99"/>
      <c r="D2" s="99"/>
      <c r="E2" s="99"/>
      <c r="F2" s="99"/>
      <c r="G2" s="100"/>
      <c r="H2" s="9" t="s">
        <v>22</v>
      </c>
      <c r="I2" s="101" t="s">
        <v>28</v>
      </c>
      <c r="J2" s="102"/>
      <c r="K2" s="102"/>
      <c r="L2" s="103"/>
    </row>
    <row r="3" spans="1:12" ht="23.25" customHeight="1">
      <c r="A3" s="104" t="s">
        <v>73</v>
      </c>
      <c r="B3" s="106" t="s">
        <v>52</v>
      </c>
      <c r="C3" s="107"/>
      <c r="D3" s="107"/>
      <c r="E3" s="107"/>
      <c r="F3" s="107"/>
      <c r="G3" s="108"/>
      <c r="H3" s="104" t="s">
        <v>23</v>
      </c>
      <c r="I3" s="109" t="s">
        <v>107</v>
      </c>
      <c r="J3" s="110"/>
      <c r="K3" s="110"/>
      <c r="L3" s="110"/>
    </row>
    <row r="4" spans="1:12" ht="23.25" customHeight="1">
      <c r="A4" s="105"/>
      <c r="B4" s="111" t="s">
        <v>53</v>
      </c>
      <c r="C4" s="112"/>
      <c r="D4" s="112"/>
      <c r="E4" s="112"/>
      <c r="F4" s="112"/>
      <c r="G4" s="113"/>
      <c r="H4" s="105"/>
      <c r="I4" s="109" t="s">
        <v>108</v>
      </c>
      <c r="J4" s="110"/>
      <c r="K4" s="110"/>
      <c r="L4" s="110"/>
    </row>
    <row r="5" spans="1:16" ht="23.25" customHeight="1">
      <c r="A5" s="105"/>
      <c r="B5" s="114"/>
      <c r="C5" s="115"/>
      <c r="D5" s="115"/>
      <c r="E5" s="115"/>
      <c r="F5" s="115"/>
      <c r="G5" s="116"/>
      <c r="H5" s="7" t="s">
        <v>21</v>
      </c>
      <c r="I5" s="172"/>
      <c r="J5" s="173"/>
      <c r="K5" s="174"/>
      <c r="L5" s="15" t="s">
        <v>1</v>
      </c>
      <c r="M5" s="2"/>
      <c r="N5" s="2"/>
      <c r="O5" s="2"/>
      <c r="P5" s="2"/>
    </row>
    <row r="6" spans="1:16" ht="23.25" customHeight="1">
      <c r="A6" s="105"/>
      <c r="B6" s="118"/>
      <c r="C6" s="119"/>
      <c r="D6" s="119"/>
      <c r="E6" s="119"/>
      <c r="F6" s="119"/>
      <c r="G6" s="120"/>
      <c r="H6" s="7" t="s">
        <v>2</v>
      </c>
      <c r="I6" s="172"/>
      <c r="J6" s="173"/>
      <c r="K6" s="174"/>
      <c r="L6" s="15" t="s">
        <v>1</v>
      </c>
      <c r="M6" s="2"/>
      <c r="N6" s="2"/>
      <c r="O6" s="2"/>
      <c r="P6" s="2"/>
    </row>
    <row r="7" spans="1:12" ht="12" customHeight="1">
      <c r="A7" s="16"/>
      <c r="B7" s="17"/>
      <c r="C7" s="132"/>
      <c r="D7" s="132"/>
      <c r="E7" s="18"/>
      <c r="F7" s="19"/>
      <c r="G7" s="17"/>
      <c r="H7" s="20"/>
      <c r="I7" s="175"/>
      <c r="J7" s="175"/>
      <c r="K7" s="175"/>
      <c r="L7" s="175"/>
    </row>
    <row r="8" spans="1:13" ht="23.25" customHeight="1">
      <c r="A8" s="7" t="s">
        <v>3</v>
      </c>
      <c r="B8" s="7" t="s">
        <v>4</v>
      </c>
      <c r="C8" s="121" t="s">
        <v>5</v>
      </c>
      <c r="D8" s="97"/>
      <c r="E8" s="7" t="s">
        <v>6</v>
      </c>
      <c r="F8" s="7" t="s">
        <v>7</v>
      </c>
      <c r="G8" s="7" t="s">
        <v>8</v>
      </c>
      <c r="H8" s="7" t="s">
        <v>9</v>
      </c>
      <c r="I8" s="122" t="s">
        <v>10</v>
      </c>
      <c r="J8" s="123"/>
      <c r="K8" s="123"/>
      <c r="L8" s="124"/>
      <c r="M8" s="4"/>
    </row>
    <row r="9" spans="1:12" ht="23.25" customHeight="1">
      <c r="A9" s="7" t="s">
        <v>11</v>
      </c>
      <c r="B9" s="10"/>
      <c r="C9" s="125"/>
      <c r="D9" s="125"/>
      <c r="E9" s="21"/>
      <c r="F9" s="11"/>
      <c r="G9" s="12"/>
      <c r="H9" s="13"/>
      <c r="I9" s="125"/>
      <c r="J9" s="126"/>
      <c r="K9" s="126"/>
      <c r="L9" s="126"/>
    </row>
    <row r="10" spans="1:12" ht="17.25" customHeight="1">
      <c r="A10" s="9"/>
      <c r="B10" s="127" t="s">
        <v>49</v>
      </c>
      <c r="C10" s="180" t="s">
        <v>63</v>
      </c>
      <c r="D10" s="182"/>
      <c r="E10" s="251">
        <v>27292</v>
      </c>
      <c r="F10" s="129" t="s">
        <v>25</v>
      </c>
      <c r="G10" s="22"/>
      <c r="H10" s="22"/>
      <c r="I10" s="253" t="s">
        <v>92</v>
      </c>
      <c r="J10" s="158"/>
      <c r="K10" s="158"/>
      <c r="L10" s="159"/>
    </row>
    <row r="11" spans="1:12" ht="16.5" customHeight="1">
      <c r="A11" s="23"/>
      <c r="B11" s="128"/>
      <c r="C11" s="180" t="s">
        <v>83</v>
      </c>
      <c r="D11" s="182"/>
      <c r="E11" s="252"/>
      <c r="F11" s="130"/>
      <c r="G11" s="22"/>
      <c r="H11" s="22"/>
      <c r="I11" s="160"/>
      <c r="J11" s="161"/>
      <c r="K11" s="161"/>
      <c r="L11" s="162"/>
    </row>
    <row r="12" spans="1:12" ht="17.25" customHeight="1">
      <c r="A12" s="23"/>
      <c r="B12" s="131" t="s">
        <v>84</v>
      </c>
      <c r="C12" s="132"/>
      <c r="D12" s="133"/>
      <c r="E12" s="24">
        <v>1</v>
      </c>
      <c r="F12" s="14" t="s">
        <v>24</v>
      </c>
      <c r="G12" s="241"/>
      <c r="H12" s="194"/>
      <c r="I12" s="25"/>
      <c r="J12" s="26"/>
      <c r="K12" s="26"/>
      <c r="L12" s="27"/>
    </row>
    <row r="13" spans="1:12" ht="17.25" customHeight="1">
      <c r="A13" s="117"/>
      <c r="B13" s="127" t="s">
        <v>72</v>
      </c>
      <c r="C13" s="180" t="s">
        <v>69</v>
      </c>
      <c r="D13" s="191"/>
      <c r="E13" s="251">
        <v>10524</v>
      </c>
      <c r="F13" s="129" t="s">
        <v>25</v>
      </c>
      <c r="G13" s="12"/>
      <c r="H13" s="13"/>
      <c r="I13" s="253" t="s">
        <v>93</v>
      </c>
      <c r="J13" s="158"/>
      <c r="K13" s="158"/>
      <c r="L13" s="159"/>
    </row>
    <row r="14" spans="1:12" ht="17.25" customHeight="1">
      <c r="A14" s="254"/>
      <c r="B14" s="128"/>
      <c r="C14" s="180" t="s">
        <v>83</v>
      </c>
      <c r="D14" s="191"/>
      <c r="E14" s="252"/>
      <c r="F14" s="130"/>
      <c r="G14" s="12"/>
      <c r="H14" s="12"/>
      <c r="I14" s="160"/>
      <c r="J14" s="161"/>
      <c r="K14" s="161"/>
      <c r="L14" s="162"/>
    </row>
    <row r="15" spans="1:12" ht="17.25" customHeight="1">
      <c r="A15" s="28"/>
      <c r="B15" s="131" t="s">
        <v>85</v>
      </c>
      <c r="C15" s="132"/>
      <c r="D15" s="133"/>
      <c r="E15" s="24">
        <v>1</v>
      </c>
      <c r="F15" s="14" t="s">
        <v>24</v>
      </c>
      <c r="G15" s="255"/>
      <c r="H15" s="256"/>
      <c r="I15" s="25"/>
      <c r="J15" s="26"/>
      <c r="K15" s="26"/>
      <c r="L15" s="27"/>
    </row>
    <row r="16" spans="1:12" ht="15.75" customHeight="1">
      <c r="A16" s="29"/>
      <c r="B16" s="134" t="s">
        <v>74</v>
      </c>
      <c r="C16" s="180" t="s">
        <v>63</v>
      </c>
      <c r="D16" s="191"/>
      <c r="E16" s="251">
        <v>10240</v>
      </c>
      <c r="F16" s="129" t="s">
        <v>25</v>
      </c>
      <c r="G16" s="12"/>
      <c r="H16" s="12"/>
      <c r="I16" s="135" t="s">
        <v>94</v>
      </c>
      <c r="J16" s="136"/>
      <c r="K16" s="136"/>
      <c r="L16" s="137"/>
    </row>
    <row r="17" spans="1:12" ht="15.75" customHeight="1">
      <c r="A17" s="29"/>
      <c r="B17" s="128"/>
      <c r="C17" s="180" t="s">
        <v>83</v>
      </c>
      <c r="D17" s="191"/>
      <c r="E17" s="252"/>
      <c r="F17" s="130"/>
      <c r="G17" s="12"/>
      <c r="H17" s="12"/>
      <c r="I17" s="138"/>
      <c r="J17" s="139"/>
      <c r="K17" s="139"/>
      <c r="L17" s="140"/>
    </row>
    <row r="18" spans="1:12" ht="17.25" customHeight="1">
      <c r="A18" s="29"/>
      <c r="B18" s="131" t="s">
        <v>86</v>
      </c>
      <c r="C18" s="132"/>
      <c r="D18" s="133"/>
      <c r="E18" s="24">
        <v>1</v>
      </c>
      <c r="F18" s="14" t="s">
        <v>24</v>
      </c>
      <c r="G18" s="255"/>
      <c r="H18" s="256"/>
      <c r="I18" s="30"/>
      <c r="J18" s="31"/>
      <c r="K18" s="31"/>
      <c r="L18" s="32"/>
    </row>
    <row r="19" spans="1:12" ht="17.25" customHeight="1">
      <c r="A19" s="33"/>
      <c r="B19" s="134" t="s">
        <v>75</v>
      </c>
      <c r="C19" s="180" t="s">
        <v>63</v>
      </c>
      <c r="D19" s="191"/>
      <c r="E19" s="257">
        <v>2520</v>
      </c>
      <c r="F19" s="129" t="s">
        <v>25</v>
      </c>
      <c r="G19" s="22"/>
      <c r="H19" s="13"/>
      <c r="I19" s="141" t="s">
        <v>95</v>
      </c>
      <c r="J19" s="142"/>
      <c r="K19" s="142"/>
      <c r="L19" s="143"/>
    </row>
    <row r="20" spans="1:12" ht="17.25" customHeight="1">
      <c r="A20" s="23"/>
      <c r="B20" s="128"/>
      <c r="C20" s="180" t="s">
        <v>83</v>
      </c>
      <c r="D20" s="191"/>
      <c r="E20" s="258"/>
      <c r="F20" s="130"/>
      <c r="G20" s="22"/>
      <c r="H20" s="13"/>
      <c r="I20" s="144"/>
      <c r="J20" s="145"/>
      <c r="K20" s="145"/>
      <c r="L20" s="146"/>
    </row>
    <row r="21" spans="1:12" ht="17.25" customHeight="1">
      <c r="A21" s="23"/>
      <c r="B21" s="131" t="s">
        <v>87</v>
      </c>
      <c r="C21" s="132"/>
      <c r="D21" s="133"/>
      <c r="E21" s="34">
        <v>1</v>
      </c>
      <c r="F21" s="14" t="s">
        <v>24</v>
      </c>
      <c r="G21" s="241"/>
      <c r="H21" s="194"/>
      <c r="I21" s="25"/>
      <c r="J21" s="26"/>
      <c r="K21" s="26"/>
      <c r="L21" s="27"/>
    </row>
    <row r="22" spans="1:12" ht="16.5" customHeight="1">
      <c r="A22" s="9"/>
      <c r="B22" s="259" t="s">
        <v>55</v>
      </c>
      <c r="C22" s="153" t="s">
        <v>80</v>
      </c>
      <c r="D22" s="154"/>
      <c r="E22" s="257">
        <v>71</v>
      </c>
      <c r="F22" s="129" t="s">
        <v>71</v>
      </c>
      <c r="G22" s="35"/>
      <c r="H22" s="35"/>
      <c r="I22" s="147" t="s">
        <v>98</v>
      </c>
      <c r="J22" s="148"/>
      <c r="K22" s="148"/>
      <c r="L22" s="149"/>
    </row>
    <row r="23" spans="1:12" ht="16.5" customHeight="1">
      <c r="A23" s="23"/>
      <c r="B23" s="260"/>
      <c r="C23" s="155"/>
      <c r="D23" s="156"/>
      <c r="E23" s="258"/>
      <c r="F23" s="262"/>
      <c r="G23" s="36"/>
      <c r="H23" s="36"/>
      <c r="I23" s="150"/>
      <c r="J23" s="151"/>
      <c r="K23" s="151"/>
      <c r="L23" s="152"/>
    </row>
    <row r="24" spans="1:12" ht="14.25" customHeight="1">
      <c r="A24" s="9"/>
      <c r="B24" s="259" t="s">
        <v>54</v>
      </c>
      <c r="C24" s="157"/>
      <c r="D24" s="169"/>
      <c r="E24" s="257">
        <v>71</v>
      </c>
      <c r="F24" s="129" t="s">
        <v>30</v>
      </c>
      <c r="G24" s="35"/>
      <c r="H24" s="35"/>
      <c r="I24" s="157" t="s">
        <v>78</v>
      </c>
      <c r="J24" s="165"/>
      <c r="K24" s="165"/>
      <c r="L24" s="166"/>
    </row>
    <row r="25" spans="1:12" ht="14.25" customHeight="1">
      <c r="A25" s="23"/>
      <c r="B25" s="260"/>
      <c r="C25" s="261"/>
      <c r="D25" s="164"/>
      <c r="E25" s="258"/>
      <c r="F25" s="262"/>
      <c r="G25" s="36"/>
      <c r="H25" s="36"/>
      <c r="I25" s="163"/>
      <c r="J25" s="167"/>
      <c r="K25" s="167"/>
      <c r="L25" s="168"/>
    </row>
    <row r="26" spans="1:12" ht="23.25" customHeight="1">
      <c r="A26" s="11" t="s">
        <v>18</v>
      </c>
      <c r="B26" s="10"/>
      <c r="C26" s="176"/>
      <c r="D26" s="177"/>
      <c r="E26" s="37"/>
      <c r="F26" s="11"/>
      <c r="G26" s="38"/>
      <c r="H26" s="13"/>
      <c r="I26" s="176" t="s">
        <v>88</v>
      </c>
      <c r="J26" s="178"/>
      <c r="K26" s="178"/>
      <c r="L26" s="179"/>
    </row>
    <row r="27" spans="1:12" ht="23.25" customHeight="1">
      <c r="A27" s="11" t="s">
        <v>12</v>
      </c>
      <c r="B27" s="10"/>
      <c r="C27" s="176"/>
      <c r="D27" s="177"/>
      <c r="E27" s="37">
        <v>1</v>
      </c>
      <c r="F27" s="11" t="s">
        <v>24</v>
      </c>
      <c r="G27" s="38"/>
      <c r="H27" s="13"/>
      <c r="I27" s="176" t="s">
        <v>27</v>
      </c>
      <c r="J27" s="175"/>
      <c r="K27" s="175"/>
      <c r="L27" s="177"/>
    </row>
    <row r="28" spans="1:12" ht="23.25" customHeight="1">
      <c r="A28" s="11" t="s">
        <v>19</v>
      </c>
      <c r="B28" s="10"/>
      <c r="C28" s="125"/>
      <c r="D28" s="125"/>
      <c r="E28" s="37"/>
      <c r="F28" s="11"/>
      <c r="G28" s="38"/>
      <c r="H28" s="13"/>
      <c r="I28" s="180"/>
      <c r="J28" s="181"/>
      <c r="K28" s="181"/>
      <c r="L28" s="182"/>
    </row>
    <row r="29" spans="1:12" ht="23.25" customHeight="1">
      <c r="A29" s="11" t="s">
        <v>13</v>
      </c>
      <c r="B29" s="10"/>
      <c r="C29" s="39"/>
      <c r="D29" s="40"/>
      <c r="E29" s="37">
        <v>1</v>
      </c>
      <c r="F29" s="11" t="s">
        <v>24</v>
      </c>
      <c r="G29" s="38"/>
      <c r="H29" s="13"/>
      <c r="I29" s="180" t="s">
        <v>48</v>
      </c>
      <c r="J29" s="181"/>
      <c r="K29" s="181"/>
      <c r="L29" s="182"/>
    </row>
    <row r="30" spans="1:12" ht="23.25" customHeight="1">
      <c r="A30" s="11" t="s">
        <v>20</v>
      </c>
      <c r="B30" s="41"/>
      <c r="C30" s="39"/>
      <c r="D30" s="40"/>
      <c r="E30" s="37"/>
      <c r="F30" s="11"/>
      <c r="G30" s="38"/>
      <c r="H30" s="13"/>
      <c r="I30" s="180"/>
      <c r="J30" s="190"/>
      <c r="K30" s="190"/>
      <c r="L30" s="191"/>
    </row>
    <row r="31" spans="1:14" ht="23.25" customHeight="1">
      <c r="A31" s="11" t="s">
        <v>14</v>
      </c>
      <c r="B31" s="41"/>
      <c r="C31" s="39"/>
      <c r="D31" s="40"/>
      <c r="E31" s="37">
        <v>1</v>
      </c>
      <c r="F31" s="11" t="s">
        <v>24</v>
      </c>
      <c r="G31" s="38"/>
      <c r="H31" s="13"/>
      <c r="I31" s="180" t="s">
        <v>27</v>
      </c>
      <c r="J31" s="190"/>
      <c r="K31" s="190"/>
      <c r="L31" s="191"/>
      <c r="N31" s="6"/>
    </row>
    <row r="32" spans="1:12" ht="23.25" customHeight="1">
      <c r="A32" s="11" t="s">
        <v>15</v>
      </c>
      <c r="B32" s="41"/>
      <c r="C32" s="39"/>
      <c r="D32" s="40"/>
      <c r="E32" s="37"/>
      <c r="F32" s="11"/>
      <c r="G32" s="38"/>
      <c r="H32" s="13"/>
      <c r="I32" s="180" t="s">
        <v>26</v>
      </c>
      <c r="J32" s="190"/>
      <c r="K32" s="190"/>
      <c r="L32" s="191"/>
    </row>
    <row r="33" spans="1:12" ht="23.25" customHeight="1">
      <c r="A33" s="11" t="s">
        <v>16</v>
      </c>
      <c r="B33" s="41"/>
      <c r="C33" s="42"/>
      <c r="D33" s="43"/>
      <c r="E33" s="37">
        <v>1</v>
      </c>
      <c r="F33" s="11" t="s">
        <v>24</v>
      </c>
      <c r="G33" s="38"/>
      <c r="H33" s="13"/>
      <c r="I33" s="42"/>
      <c r="J33" s="44"/>
      <c r="K33" s="44"/>
      <c r="L33" s="43"/>
    </row>
    <row r="34" spans="1:12" ht="23.25" customHeight="1">
      <c r="A34" s="11" t="s">
        <v>17</v>
      </c>
      <c r="B34" s="41"/>
      <c r="C34" s="42"/>
      <c r="D34" s="43"/>
      <c r="E34" s="37"/>
      <c r="F34" s="11"/>
      <c r="G34" s="38"/>
      <c r="H34" s="13"/>
      <c r="I34" s="42"/>
      <c r="J34" s="44"/>
      <c r="K34" s="44"/>
      <c r="L34" s="43"/>
    </row>
    <row r="35" spans="1:12" ht="23.25" customHeight="1">
      <c r="A35" s="19"/>
      <c r="B35" s="17"/>
      <c r="C35" s="16"/>
      <c r="D35" s="16"/>
      <c r="E35" s="45"/>
      <c r="F35" s="19"/>
      <c r="G35" s="46"/>
      <c r="H35" s="47"/>
      <c r="I35" s="16"/>
      <c r="J35" s="16"/>
      <c r="K35" s="16"/>
      <c r="L35" s="16"/>
    </row>
    <row r="36" spans="1:12" ht="23.25" customHeight="1">
      <c r="A36" s="19"/>
      <c r="B36" s="17"/>
      <c r="C36" s="16"/>
      <c r="D36" s="16"/>
      <c r="E36" s="45"/>
      <c r="F36" s="19"/>
      <c r="G36" s="46"/>
      <c r="H36" s="47"/>
      <c r="I36" s="16"/>
      <c r="J36" s="16"/>
      <c r="K36" s="16"/>
      <c r="L36" s="16"/>
    </row>
    <row r="37" spans="1:12" ht="23.25" customHeight="1">
      <c r="A37" s="192" t="s">
        <v>51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23.2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4" ht="23.25" customHeight="1">
      <c r="A39" s="7" t="s">
        <v>36</v>
      </c>
      <c r="B39" s="7" t="s">
        <v>37</v>
      </c>
      <c r="C39" s="122" t="s">
        <v>38</v>
      </c>
      <c r="D39" s="193"/>
      <c r="E39" s="194"/>
      <c r="F39" s="7" t="s">
        <v>7</v>
      </c>
      <c r="G39" s="7" t="s">
        <v>39</v>
      </c>
      <c r="H39" s="7" t="s">
        <v>40</v>
      </c>
      <c r="I39" s="7" t="s">
        <v>35</v>
      </c>
      <c r="J39" s="122" t="s">
        <v>41</v>
      </c>
      <c r="K39" s="193"/>
      <c r="L39" s="194"/>
      <c r="N39" s="6"/>
    </row>
    <row r="40" spans="1:12" ht="23.25" customHeight="1">
      <c r="A40" s="129" t="s">
        <v>49</v>
      </c>
      <c r="B40" s="203" t="s">
        <v>96</v>
      </c>
      <c r="C40" s="206" t="s">
        <v>56</v>
      </c>
      <c r="D40" s="188" t="s">
        <v>31</v>
      </c>
      <c r="E40" s="189"/>
      <c r="F40" s="9" t="s">
        <v>25</v>
      </c>
      <c r="G40" s="49">
        <f>7060*0.7</f>
        <v>4942</v>
      </c>
      <c r="H40" s="9" t="s">
        <v>57</v>
      </c>
      <c r="I40" s="49">
        <f>(G40*2)</f>
        <v>9884</v>
      </c>
      <c r="J40" s="195" t="s">
        <v>105</v>
      </c>
      <c r="K40" s="208"/>
      <c r="L40" s="209"/>
    </row>
    <row r="41" spans="1:12" ht="23.25" customHeight="1">
      <c r="A41" s="245"/>
      <c r="B41" s="204"/>
      <c r="C41" s="207"/>
      <c r="D41" s="198" t="s">
        <v>32</v>
      </c>
      <c r="E41" s="199"/>
      <c r="F41" s="50" t="s">
        <v>25</v>
      </c>
      <c r="G41" s="51">
        <f>10880*0.8</f>
        <v>8704</v>
      </c>
      <c r="H41" s="50" t="s">
        <v>57</v>
      </c>
      <c r="I41" s="52">
        <f>(G41*2)</f>
        <v>17408</v>
      </c>
      <c r="J41" s="263" t="s">
        <v>106</v>
      </c>
      <c r="K41" s="264"/>
      <c r="L41" s="265"/>
    </row>
    <row r="42" spans="1:12" ht="23.25" customHeight="1">
      <c r="A42" s="245"/>
      <c r="B42" s="204"/>
      <c r="C42" s="183" t="s">
        <v>65</v>
      </c>
      <c r="D42" s="184"/>
      <c r="E42" s="185"/>
      <c r="F42" s="29"/>
      <c r="G42" s="53">
        <f>SUM(G40:G41)</f>
        <v>13646</v>
      </c>
      <c r="H42" s="29"/>
      <c r="I42" s="54">
        <f>SUM(I40:I41)</f>
        <v>27292</v>
      </c>
      <c r="J42" s="55"/>
      <c r="K42" s="56"/>
      <c r="L42" s="57"/>
    </row>
    <row r="43" spans="1:12" ht="23.25" customHeight="1">
      <c r="A43" s="245"/>
      <c r="B43" s="204"/>
      <c r="C43" s="186" t="s">
        <v>59</v>
      </c>
      <c r="D43" s="188" t="s">
        <v>31</v>
      </c>
      <c r="E43" s="189"/>
      <c r="F43" s="9" t="s">
        <v>25</v>
      </c>
      <c r="G43" s="58">
        <v>740</v>
      </c>
      <c r="H43" s="9" t="s">
        <v>62</v>
      </c>
      <c r="I43" s="59">
        <f>(G43*4)</f>
        <v>2960</v>
      </c>
      <c r="J43" s="195" t="s">
        <v>76</v>
      </c>
      <c r="K43" s="196"/>
      <c r="L43" s="197"/>
    </row>
    <row r="44" spans="1:12" ht="23.25" customHeight="1">
      <c r="A44" s="245"/>
      <c r="B44" s="204"/>
      <c r="C44" s="187"/>
      <c r="D44" s="198" t="s">
        <v>32</v>
      </c>
      <c r="E44" s="199"/>
      <c r="F44" s="50" t="s">
        <v>25</v>
      </c>
      <c r="G44" s="60">
        <v>1820</v>
      </c>
      <c r="H44" s="50" t="s">
        <v>62</v>
      </c>
      <c r="I44" s="52">
        <f>(G44*4)</f>
        <v>7280</v>
      </c>
      <c r="J44" s="200" t="s">
        <v>76</v>
      </c>
      <c r="K44" s="201"/>
      <c r="L44" s="202"/>
    </row>
    <row r="45" spans="1:13" ht="23.25" customHeight="1">
      <c r="A45" s="245"/>
      <c r="B45" s="205"/>
      <c r="C45" s="183" t="s">
        <v>65</v>
      </c>
      <c r="D45" s="184"/>
      <c r="E45" s="185"/>
      <c r="F45" s="7"/>
      <c r="G45" s="61">
        <f>SUM(G43:G44)</f>
        <v>2560</v>
      </c>
      <c r="H45" s="9"/>
      <c r="I45" s="62">
        <f>SUM(I43:I44)</f>
        <v>10240</v>
      </c>
      <c r="J45" s="63"/>
      <c r="K45" s="64"/>
      <c r="L45" s="65"/>
      <c r="M45" s="4"/>
    </row>
    <row r="46" spans="1:12" ht="23.25" customHeight="1">
      <c r="A46" s="129" t="s">
        <v>72</v>
      </c>
      <c r="B46" s="210" t="s">
        <v>96</v>
      </c>
      <c r="C46" s="213" t="s">
        <v>58</v>
      </c>
      <c r="D46" s="215" t="s">
        <v>33</v>
      </c>
      <c r="E46" s="216"/>
      <c r="F46" s="66" t="s">
        <v>25</v>
      </c>
      <c r="G46" s="67">
        <v>1860</v>
      </c>
      <c r="H46" s="66" t="s">
        <v>42</v>
      </c>
      <c r="I46" s="59">
        <f>G46</f>
        <v>1860</v>
      </c>
      <c r="J46" s="217" t="s">
        <v>99</v>
      </c>
      <c r="K46" s="218"/>
      <c r="L46" s="219"/>
    </row>
    <row r="47" spans="1:12" ht="23.25" customHeight="1">
      <c r="A47" s="245"/>
      <c r="B47" s="211"/>
      <c r="C47" s="214"/>
      <c r="D47" s="223" t="s">
        <v>34</v>
      </c>
      <c r="E47" s="224"/>
      <c r="F47" s="29" t="s">
        <v>25</v>
      </c>
      <c r="G47" s="68">
        <v>8664</v>
      </c>
      <c r="H47" s="29" t="s">
        <v>42</v>
      </c>
      <c r="I47" s="54">
        <f>G47</f>
        <v>8664</v>
      </c>
      <c r="J47" s="220"/>
      <c r="K47" s="221"/>
      <c r="L47" s="222"/>
    </row>
    <row r="48" spans="1:12" ht="23.25" customHeight="1">
      <c r="A48" s="245"/>
      <c r="B48" s="211"/>
      <c r="C48" s="183" t="s">
        <v>65</v>
      </c>
      <c r="D48" s="184"/>
      <c r="E48" s="185"/>
      <c r="F48" s="7"/>
      <c r="G48" s="69">
        <f>SUM(G46:G47)</f>
        <v>10524</v>
      </c>
      <c r="H48" s="7"/>
      <c r="I48" s="70">
        <f>SUM(I46:I47)</f>
        <v>10524</v>
      </c>
      <c r="J48" s="71"/>
      <c r="K48" s="72"/>
      <c r="L48" s="73"/>
    </row>
    <row r="49" spans="1:12" ht="23.25" customHeight="1">
      <c r="A49" s="245"/>
      <c r="B49" s="211"/>
      <c r="C49" s="186" t="s">
        <v>60</v>
      </c>
      <c r="D49" s="215" t="s">
        <v>33</v>
      </c>
      <c r="E49" s="216"/>
      <c r="F49" s="66" t="s">
        <v>25</v>
      </c>
      <c r="G49" s="67">
        <v>180</v>
      </c>
      <c r="H49" s="9" t="s">
        <v>70</v>
      </c>
      <c r="I49" s="59">
        <f>(G49*3)</f>
        <v>540</v>
      </c>
      <c r="J49" s="195" t="s">
        <v>64</v>
      </c>
      <c r="K49" s="196"/>
      <c r="L49" s="197"/>
    </row>
    <row r="50" spans="1:12" ht="23.25" customHeight="1">
      <c r="A50" s="245"/>
      <c r="B50" s="211"/>
      <c r="C50" s="187"/>
      <c r="D50" s="223" t="s">
        <v>34</v>
      </c>
      <c r="E50" s="224"/>
      <c r="F50" s="29" t="s">
        <v>25</v>
      </c>
      <c r="G50" s="74">
        <v>660</v>
      </c>
      <c r="H50" s="50" t="s">
        <v>70</v>
      </c>
      <c r="I50" s="52">
        <f>(G50*3)</f>
        <v>1980</v>
      </c>
      <c r="J50" s="200" t="s">
        <v>64</v>
      </c>
      <c r="K50" s="201"/>
      <c r="L50" s="202"/>
    </row>
    <row r="51" spans="1:12" ht="23.25" customHeight="1">
      <c r="A51" s="130"/>
      <c r="B51" s="212"/>
      <c r="C51" s="183" t="s">
        <v>65</v>
      </c>
      <c r="D51" s="239"/>
      <c r="E51" s="240"/>
      <c r="F51" s="7" t="s">
        <v>25</v>
      </c>
      <c r="G51" s="75">
        <f>SUM(G49:G50)</f>
        <v>840</v>
      </c>
      <c r="H51" s="13"/>
      <c r="I51" s="75">
        <f>SUM(I49:I50)</f>
        <v>2520</v>
      </c>
      <c r="J51" s="42"/>
      <c r="K51" s="44"/>
      <c r="L51" s="43"/>
    </row>
    <row r="52" spans="1:12" ht="23.25" customHeight="1">
      <c r="A52" s="246" t="s">
        <v>15</v>
      </c>
      <c r="B52" s="247"/>
      <c r="C52" s="247"/>
      <c r="D52" s="247"/>
      <c r="E52" s="248"/>
      <c r="F52" s="7" t="s">
        <v>25</v>
      </c>
      <c r="G52" s="76"/>
      <c r="H52" s="77"/>
      <c r="I52" s="75">
        <f>SUM(I42,I45,I48,I51)</f>
        <v>50576</v>
      </c>
      <c r="J52" s="78"/>
      <c r="K52" s="79"/>
      <c r="L52" s="80"/>
    </row>
    <row r="53" spans="1:12" ht="23.25" customHeight="1">
      <c r="A53" s="81"/>
      <c r="B53" s="82"/>
      <c r="C53" s="83"/>
      <c r="D53" s="83"/>
      <c r="E53" s="84"/>
      <c r="F53" s="9"/>
      <c r="G53" s="75"/>
      <c r="H53" s="13"/>
      <c r="I53" s="75"/>
      <c r="J53" s="78"/>
      <c r="K53" s="79"/>
      <c r="L53" s="80"/>
    </row>
    <row r="54" spans="1:12" ht="23.25" customHeight="1">
      <c r="A54" s="225" t="s">
        <v>97</v>
      </c>
      <c r="B54" s="134" t="s">
        <v>79</v>
      </c>
      <c r="C54" s="85" t="s">
        <v>43</v>
      </c>
      <c r="D54" s="229" t="s">
        <v>61</v>
      </c>
      <c r="E54" s="230"/>
      <c r="F54" s="9" t="s">
        <v>25</v>
      </c>
      <c r="G54" s="86"/>
      <c r="H54" s="87"/>
      <c r="I54" s="70">
        <v>3400</v>
      </c>
      <c r="J54" s="231" t="s">
        <v>89</v>
      </c>
      <c r="K54" s="232"/>
      <c r="L54" s="233"/>
    </row>
    <row r="55" spans="1:12" ht="23.25" customHeight="1">
      <c r="A55" s="226"/>
      <c r="B55" s="228"/>
      <c r="C55" s="85" t="s">
        <v>45</v>
      </c>
      <c r="D55" s="229" t="s">
        <v>66</v>
      </c>
      <c r="E55" s="230"/>
      <c r="F55" s="9" t="s">
        <v>25</v>
      </c>
      <c r="G55" s="86"/>
      <c r="H55" s="87"/>
      <c r="I55" s="70">
        <v>16206</v>
      </c>
      <c r="J55" s="231" t="s">
        <v>90</v>
      </c>
      <c r="K55" s="232"/>
      <c r="L55" s="233"/>
    </row>
    <row r="56" spans="1:12" ht="23.25" customHeight="1">
      <c r="A56" s="226"/>
      <c r="B56" s="228"/>
      <c r="C56" s="85" t="s">
        <v>46</v>
      </c>
      <c r="D56" s="229" t="s">
        <v>61</v>
      </c>
      <c r="E56" s="230"/>
      <c r="F56" s="7" t="s">
        <v>25</v>
      </c>
      <c r="G56" s="86"/>
      <c r="H56" s="87"/>
      <c r="I56" s="88">
        <v>2120</v>
      </c>
      <c r="J56" s="231" t="s">
        <v>91</v>
      </c>
      <c r="K56" s="232"/>
      <c r="L56" s="233"/>
    </row>
    <row r="57" spans="1:12" ht="23.25" customHeight="1">
      <c r="A57" s="226"/>
      <c r="B57" s="228"/>
      <c r="C57" s="85" t="s">
        <v>47</v>
      </c>
      <c r="D57" s="229" t="s">
        <v>67</v>
      </c>
      <c r="E57" s="230"/>
      <c r="F57" s="7" t="s">
        <v>25</v>
      </c>
      <c r="G57" s="86"/>
      <c r="H57" s="87"/>
      <c r="I57" s="70">
        <v>6962</v>
      </c>
      <c r="J57" s="231" t="s">
        <v>100</v>
      </c>
      <c r="K57" s="232"/>
      <c r="L57" s="233"/>
    </row>
    <row r="58" spans="1:12" ht="23.25" customHeight="1">
      <c r="A58" s="226"/>
      <c r="B58" s="228"/>
      <c r="C58" s="85" t="s">
        <v>44</v>
      </c>
      <c r="D58" s="249" t="s">
        <v>68</v>
      </c>
      <c r="E58" s="250"/>
      <c r="F58" s="7" t="s">
        <v>25</v>
      </c>
      <c r="G58" s="86"/>
      <c r="H58" s="87"/>
      <c r="I58" s="70">
        <v>21888</v>
      </c>
      <c r="J58" s="231" t="s">
        <v>101</v>
      </c>
      <c r="K58" s="232"/>
      <c r="L58" s="233"/>
    </row>
    <row r="59" spans="1:12" ht="23.25" customHeight="1">
      <c r="A59" s="227"/>
      <c r="B59" s="89"/>
      <c r="C59" s="234" t="s">
        <v>15</v>
      </c>
      <c r="D59" s="235"/>
      <c r="E59" s="230"/>
      <c r="F59" s="7" t="s">
        <v>25</v>
      </c>
      <c r="G59" s="90"/>
      <c r="H59" s="90"/>
      <c r="I59" s="91">
        <f>SUM(I54:I58)</f>
        <v>50576</v>
      </c>
      <c r="J59" s="236"/>
      <c r="K59" s="237"/>
      <c r="L59" s="238"/>
    </row>
    <row r="60" spans="1:12" ht="23.25" customHeight="1">
      <c r="A60" s="92" t="s">
        <v>29</v>
      </c>
      <c r="B60" s="39"/>
      <c r="C60" s="39"/>
      <c r="D60" s="93"/>
      <c r="E60" s="94"/>
      <c r="F60" s="7" t="s">
        <v>30</v>
      </c>
      <c r="G60" s="90"/>
      <c r="H60" s="90"/>
      <c r="I60" s="91">
        <v>71</v>
      </c>
      <c r="J60" s="236" t="s">
        <v>50</v>
      </c>
      <c r="K60" s="237"/>
      <c r="L60" s="238"/>
    </row>
    <row r="61" spans="1:12" ht="15" customHeight="1">
      <c r="A61" s="95" t="s">
        <v>104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</row>
    <row r="62" spans="1:12" ht="15" customHeight="1">
      <c r="A62" s="96" t="s">
        <v>77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1:12" ht="28.5" customHeight="1">
      <c r="A63" s="242" t="s">
        <v>102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</row>
    <row r="64" spans="1:12" ht="18.75" customHeight="1">
      <c r="A64" s="96" t="s">
        <v>103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 ht="13.5">
      <c r="B65" s="3"/>
      <c r="C65" s="3"/>
      <c r="D65" s="3"/>
      <c r="E65" s="3"/>
      <c r="H65" s="3"/>
      <c r="I65" s="3"/>
      <c r="J65" s="3"/>
      <c r="K65" s="3"/>
      <c r="L65" s="5"/>
    </row>
    <row r="66" spans="1:12" ht="13.5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</row>
  </sheetData>
  <sheetProtection/>
  <mergeCells count="120">
    <mergeCell ref="B24:B25"/>
    <mergeCell ref="C24:D25"/>
    <mergeCell ref="F24:F25"/>
    <mergeCell ref="I24:L25"/>
    <mergeCell ref="E24:E25"/>
    <mergeCell ref="B22:B23"/>
    <mergeCell ref="C22:D23"/>
    <mergeCell ref="F22:F23"/>
    <mergeCell ref="I22:L23"/>
    <mergeCell ref="E22:E23"/>
    <mergeCell ref="I19:L20"/>
    <mergeCell ref="C20:D20"/>
    <mergeCell ref="B21:D21"/>
    <mergeCell ref="G21:H21"/>
    <mergeCell ref="B18:D18"/>
    <mergeCell ref="G18:H18"/>
    <mergeCell ref="B19:B20"/>
    <mergeCell ref="C19:D19"/>
    <mergeCell ref="E19:E20"/>
    <mergeCell ref="F19:F20"/>
    <mergeCell ref="G15:H15"/>
    <mergeCell ref="B16:B17"/>
    <mergeCell ref="C16:D16"/>
    <mergeCell ref="E16:E17"/>
    <mergeCell ref="F16:F17"/>
    <mergeCell ref="I16:L17"/>
    <mergeCell ref="C17:D17"/>
    <mergeCell ref="A13:A14"/>
    <mergeCell ref="B13:B14"/>
    <mergeCell ref="C13:D13"/>
    <mergeCell ref="E13:E14"/>
    <mergeCell ref="F13:F14"/>
    <mergeCell ref="I13:L14"/>
    <mergeCell ref="C14:D14"/>
    <mergeCell ref="B10:B11"/>
    <mergeCell ref="C10:D10"/>
    <mergeCell ref="E10:E11"/>
    <mergeCell ref="F10:F11"/>
    <mergeCell ref="I10:L11"/>
    <mergeCell ref="C11:D11"/>
    <mergeCell ref="J60:L60"/>
    <mergeCell ref="A63:L63"/>
    <mergeCell ref="A66:L66"/>
    <mergeCell ref="A40:A45"/>
    <mergeCell ref="A46:A51"/>
    <mergeCell ref="A52:E52"/>
    <mergeCell ref="J55:L55"/>
    <mergeCell ref="D57:E57"/>
    <mergeCell ref="J57:L57"/>
    <mergeCell ref="D58:E58"/>
    <mergeCell ref="C8:D8"/>
    <mergeCell ref="I8:L8"/>
    <mergeCell ref="C9:D9"/>
    <mergeCell ref="D50:E50"/>
    <mergeCell ref="J50:L50"/>
    <mergeCell ref="C51:E51"/>
    <mergeCell ref="I9:L9"/>
    <mergeCell ref="B12:D12"/>
    <mergeCell ref="G12:H12"/>
    <mergeCell ref="B15:D15"/>
    <mergeCell ref="A54:A59"/>
    <mergeCell ref="B54:B58"/>
    <mergeCell ref="D54:E54"/>
    <mergeCell ref="J54:L54"/>
    <mergeCell ref="D55:E55"/>
    <mergeCell ref="D56:E56"/>
    <mergeCell ref="J56:L56"/>
    <mergeCell ref="J58:L58"/>
    <mergeCell ref="C59:E59"/>
    <mergeCell ref="J59:L59"/>
    <mergeCell ref="B46:B51"/>
    <mergeCell ref="C46:C47"/>
    <mergeCell ref="D46:E46"/>
    <mergeCell ref="J46:L47"/>
    <mergeCell ref="D47:E47"/>
    <mergeCell ref="C48:E48"/>
    <mergeCell ref="C49:C50"/>
    <mergeCell ref="D49:E49"/>
    <mergeCell ref="J49:L49"/>
    <mergeCell ref="J43:L43"/>
    <mergeCell ref="D44:E44"/>
    <mergeCell ref="J44:L44"/>
    <mergeCell ref="C45:E45"/>
    <mergeCell ref="B40:B45"/>
    <mergeCell ref="C40:C41"/>
    <mergeCell ref="D40:E40"/>
    <mergeCell ref="J40:L40"/>
    <mergeCell ref="D41:E41"/>
    <mergeCell ref="J41:L41"/>
    <mergeCell ref="C42:E42"/>
    <mergeCell ref="C43:C44"/>
    <mergeCell ref="D43:E43"/>
    <mergeCell ref="I29:L29"/>
    <mergeCell ref="I30:L30"/>
    <mergeCell ref="I31:L31"/>
    <mergeCell ref="I32:L32"/>
    <mergeCell ref="A37:L37"/>
    <mergeCell ref="C39:E39"/>
    <mergeCell ref="J39:L39"/>
    <mergeCell ref="C26:D26"/>
    <mergeCell ref="I26:L26"/>
    <mergeCell ref="C27:D27"/>
    <mergeCell ref="I27:L27"/>
    <mergeCell ref="C28:D28"/>
    <mergeCell ref="I28:L28"/>
    <mergeCell ref="I4:L4"/>
    <mergeCell ref="B5:G5"/>
    <mergeCell ref="I5:K5"/>
    <mergeCell ref="B6:G6"/>
    <mergeCell ref="I6:K6"/>
    <mergeCell ref="C7:D7"/>
    <mergeCell ref="I7:L7"/>
    <mergeCell ref="A1:L1"/>
    <mergeCell ref="B2:G2"/>
    <mergeCell ref="I2:L2"/>
    <mergeCell ref="A3:A6"/>
    <mergeCell ref="B3:G3"/>
    <mergeCell ref="H3:H4"/>
    <mergeCell ref="I3:L3"/>
    <mergeCell ref="B4:G4"/>
  </mergeCells>
  <printOptions horizontalCentered="1"/>
  <pageMargins left="0.3937007874015748" right="0.3937007874015748" top="0.5905511811023623" bottom="0.1968503937007874" header="0.5118110236220472" footer="0.5118110236220472"/>
  <pageSetup fitToHeight="3" fitToWidth="3" horizontalDpi="300" verticalDpi="300" orientation="landscape" paperSize="9" scale="75" r:id="rId1"/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soeda</dc:creator>
  <cp:keywords/>
  <dc:description/>
  <cp:lastModifiedBy>kaikei1</cp:lastModifiedBy>
  <cp:lastPrinted>2015-04-23T07:27:01Z</cp:lastPrinted>
  <dcterms:created xsi:type="dcterms:W3CDTF">2004-03-18T06:33:45Z</dcterms:created>
  <dcterms:modified xsi:type="dcterms:W3CDTF">2015-04-30T03:30:01Z</dcterms:modified>
  <cp:category/>
  <cp:version/>
  <cp:contentType/>
  <cp:contentStatus/>
</cp:coreProperties>
</file>